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csofilesrv01\users\probation\bthompson\Desktop\"/>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300" tabRatio="876" activeTab="4"/>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21" i="38"/>
  <c r="J17" i="38"/>
  <c r="J9" i="37"/>
  <c r="D17" i="38" s="1"/>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<sst xmlns="http://schemas.openxmlformats.org/spreadsheetml/2006/main" count="2375" uniqueCount="937">
  <si>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</si>
  <si>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</si>
  <si>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</si>
  <si>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</si>
  <si>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</si>
  <si>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</si>
  <si>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</si>
  <si>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</si>
  <si>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</si>
  <si>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</si>
  <si>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</si>
  <si>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</si>
  <si>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</si>
  <si>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</si>
  <si>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</si>
  <si>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</si>
  <si>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</si>
  <si>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</si>
  <si>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</si>
  <si>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</si>
  <si>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</si>
  <si>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</si>
  <si>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</si>
  <si>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</si>
  <si>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</si>
  <si>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</si>
  <si>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</si>
  <si>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</si>
  <si>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</si>
  <si>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</si>
  <si>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</si>
  <si>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</si>
  <si>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</si>
  <si>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</si>
  <si>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</si>
  <si>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</si>
  <si>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</si>
  <si>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</si>
  <si>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</si>
  <si>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</si>
  <si>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</si>
  <si>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</si>
  <si>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</si>
  <si>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</si>
  <si>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</si>
  <si>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</si>
  <si>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</si>
  <si>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</si>
  <si>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</si>
  <si>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</si>
  <si>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</si>
  <si>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</si>
  <si>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</si>
  <si>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</si>
  <si>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</si>
  <si>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</si>
  <si>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</si>
  <si>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</si>
  <si>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</si>
  <si>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</si>
  <si>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</si>
  <si>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</si>
  <si>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</si>
  <si>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</si>
  <si>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</si>
  <si>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</si>
  <si>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</si>
  <si>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</si>
  <si>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</si>
  <si>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</si>
  <si>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</si>
  <si>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</si>
  <si>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</si>
  <si>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</si>
  <si>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</si>
  <si>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</si>
  <si>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</si>
  <si>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</si>
  <si>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</si>
  <si>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</si>
  <si>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</si>
  <si>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</si>
  <si>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</si>
  <si>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</si>
  <si>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</si>
  <si>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</si>
  <si>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</si>
  <si>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</si>
  <si>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</si>
  <si>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</si>
  <si>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</si>
  <si>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</si>
  <si>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</si>
  <si>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</si>
  <si>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</si>
  <si>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</si>
  <si>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</si>
  <si>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</si>
  <si>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</si>
  <si>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</si>
  <si>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</si>
  <si>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</si>
  <si>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</si>
  <si>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</si>
  <si>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</si>
  <si>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</si>
  <si>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</si>
  <si>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</si>
  <si>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</si>
  <si>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</si>
  <si>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</si>
  <si>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</si>
  <si>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</si>
  <si>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</si>
  <si>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</si>
  <si>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</si>
  <si>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</si>
  <si>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</si>
  <si>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</si>
  <si>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</si>
  <si>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</si>
  <si>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</si>
  <si>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</si>
  <si>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</si>
  <si>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</si>
  <si>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</si>
  <si>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</si>
  <si>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</si>
  <si>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</si>
  <si>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</si>
  <si>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</si>
  <si>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</si>
  <si>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</si>
  <si>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</si>
  <si>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</si>
  <si>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</si>
  <si>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</si>
  <si>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</si>
  <si>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</si>
  <si>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</si>
  <si>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</si>
  <si>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</si>
  <si>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</si>
  <si>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</si>
  <si>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</si>
  <si>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</si>
  <si>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</si>
  <si>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</si>
  <si>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</si>
  <si>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</si>
  <si>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</si>
  <si>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</si>
  <si>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</si>
  <si>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</si>
  <si>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</si>
  <si>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</si>
  <si>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</si>
  <si>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</si>
  <si>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</si>
  <si>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</si>
  <si>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</si>
  <si>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</si>
  <si>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</si>
  <si>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</si>
  <si>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</si>
  <si>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</si>
  <si>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</si>
  <si>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</si>
  <si>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</si>
  <si>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</si>
  <si>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</si>
  <si>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</si>
  <si>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</si>
  <si>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</si>
  <si>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</si>
  <si>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</si>
  <si>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</si>
  <si>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</si>
  <si>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</si>
  <si>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</si>
  <si>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</si>
  <si>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</si>
  <si>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</si>
  <si>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</si>
  <si>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</si>
  <si>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</si>
  <si>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</si>
  <si>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</si>
  <si>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</si>
  <si>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</si>
  <si>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</si>
  <si>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</si>
  <si>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</si>
  <si>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</si>
  <si>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</si>
  <si>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</si>
  <si>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</si>
  <si>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</si>
  <si>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</si>
  <si>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</si>
  <si>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</si>
  <si>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</si>
  <si>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</si>
  <si>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</si>
  <si>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</si>
  <si>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</si>
  <si>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</si>
  <si>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</si>
  <si>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</si>
  <si>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</si>
  <si>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</si>
  <si>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</si>
  <si>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</si>
  <si>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</si>
  <si>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</si>
  <si>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</si>
  <si>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</si>
  <si>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</si>
  <si>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</si>
  <si>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</si>
  <si>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</si>
  <si>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</si>
  <si>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</si>
  <si>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</si>
  <si>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</si>
  <si>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</si>
  <si>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</si>
  <si>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</si>
  <si>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</si>
  <si>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</si>
  <si>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</si>
  <si>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</si>
  <si>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</si>
  <si>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</si>
  <si>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</si>
  <si>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</si>
  <si>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</si>
  <si>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</si>
  <si>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</si>
  <si>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</si>
  <si>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</si>
  <si>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</si>
  <si>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</si>
  <si>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</si>
  <si>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</si>
  <si>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</si>
  <si>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</si>
  <si>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</si>
  <si>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</si>
  <si>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</si>
  <si>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</si>
  <si>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</si>
  <si>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</si>
  <si>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</si>
  <si>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</si>
  <si>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</si>
  <si>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</si>
  <si>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</si>
  <si>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</si>
  <si>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</si>
  <si>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</si>
  <si>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</si>
  <si>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</si>
  <si>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</si>
  <si>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</si>
  <si>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</si>
  <si>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</si>
  <si>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</si>
  <si>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</si>
  <si>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</si>
  <si>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</si>
  <si>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</si>
  <si>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</si>
  <si>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</si>
  <si>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</si>
  <si>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</si>
  <si>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</si>
  <si>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</si>
  <si>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</si>
  <si>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</si>
  <si>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</si>
  <si>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</si>
  <si>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</si>
  <si>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</si>
  <si>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</si>
  <si>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</si>
  <si>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</si>
  <si>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</si>
  <si>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</si>
  <si>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</si>
  <si>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</si>
  <si>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</si>
  <si>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</si>
  <si>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</si>
  <si>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</si>
  <si>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</si>
  <si>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</si>
  <si>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</si>
  <si>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</si>
  <si>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</si>
  <si>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</si>
  <si>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</si>
  <si>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</si>
  <si>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</si>
  <si>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</si>
  <si>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</si>
  <si>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</si>
  <si>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</si>
  <si>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</si>
  <si>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</si>
  <si>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</si>
  <si>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</si>
  <si>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</si>
  <si>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</si>
  <si>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</si>
  <si>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</si>
  <si>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</si>
  <si>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</si>
  <si>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</si>
  <si>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</si>
  <si>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</si>
  <si>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</si>
  <si>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</si>
  <si>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</si>
  <si>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</si>
  <si>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</si>
  <si>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</si>
  <si>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</si>
  <si>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</si>
  <si>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</si>
  <si>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</si>
  <si>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</si>
  <si>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</si>
  <si>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</si>
  <si>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</si>
  <si>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</si>
  <si>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</si>
  <si>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</si>
  <si>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</si>
  <si>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</si>
  <si>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</si>
  <si>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</si>
  <si>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</si>
  <si>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</si>
  <si>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</si>
  <si>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</si>
  <si>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</si>
  <si>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</si>
  <si>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</si>
  <si>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</si>
  <si>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</si>
  <si>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</si>
  <si>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</si>
  <si>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</si>
  <si>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</si>
  <si>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</si>
  <si>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</si>
  <si>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</si>
  <si>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</si>
  <si>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</si>
  <si>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</si>
  <si>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</si>
  <si>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</si>
  <si>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</si>
  <si>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</si>
  <si>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</si>
  <si>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</si>
  <si>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</si>
  <si>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</si>
  <si>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</si>
  <si>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</si>
  <si>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</si>
  <si>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</si>
  <si>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</si>
  <si>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</si>
  <si>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</si>
  <si>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</si>
  <si>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</si>
  <si>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</si>
  <si>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</si>
  <si>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</si>
  <si>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</si>
  <si>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</si>
  <si>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</si>
  <si>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</si>
  <si>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</si>
  <si>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</si>
  <si>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</si>
  <si>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</si>
  <si>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</si>
  <si>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</si>
  <si>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</si>
  <si>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</si>
  <si>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</si>
  <si>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</si>
  <si>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</si>
  <si>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</si>
  <si>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</si>
  <si>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</si>
  <si>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</si>
  <si>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</si>
  <si>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</si>
  <si>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</si>
  <si>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</si>
  <si>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</si>
  <si>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</si>
  <si>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</si>
  <si>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</si>
  <si>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</si>
  <si>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</si>
  <si>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</si>
  <si>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</si>
  <si>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</si>
  <si>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</si>
  <si>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</si>
  <si>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</si>
  <si>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</si>
  <si>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</si>
  <si>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</si>
  <si>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</si>
  <si>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</si>
  <si>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</si>
  <si>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</si>
  <si>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</si>
  <si>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</si>
  <si>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</si>
  <si>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</si>
  <si>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</si>
  <si>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</si>
  <si>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</si>
  <si>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</si>
  <si>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</si>
  <si>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</si>
  <si>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</si>
  <si>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</si>
  <si>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</si>
  <si>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</si>
  <si>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</si>
  <si>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</si>
  <si>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</si>
  <si>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</si>
  <si>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</si>
  <si>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</si>
  <si>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</si>
  <si>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</si>
  <si>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</si>
  <si>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</si>
  <si>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</si>
  <si>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</si>
  <si>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</si>
  <si>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</si>
  <si>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</si>
  <si>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</si>
  <si>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</si>
  <si>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</si>
  <si>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</si>
  <si>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</si>
  <si>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</si>
  <si>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</si>
  <si>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</si>
  <si>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</si>
  <si>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</si>
  <si>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</si>
  <si>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</si>
  <si>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</si>
  <si>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</si>
  <si>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</si>
  <si>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</si>
  <si>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</si>
  <si>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</si>
  <si>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</si>
  <si>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</si>
  <si>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</si>
  <si>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</si>
  <si>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</si>
  <si>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</si>
  <si>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</si>
  <si>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</si>
  <si>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</si>
  <si>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</si>
  <si>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</si>
  <si>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</si>
  <si>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</si>
  <si>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</si>
  <si>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</si>
  <si>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</si>
  <si>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</si>
  <si>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</si>
  <si>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</si>
  <si>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</si>
  <si>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</si>
  <si>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</si>
  <si>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</si>
  <si>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</si>
  <si>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</si>
  <si>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</si>
  <si>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</si>
  <si>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</si>
  <si>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</si>
  <si>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</si>
  <si>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</si>
  <si>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</si>
  <si>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</si>
  <si>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</si>
  <si>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</si>
  <si>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</si>
  <si>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</si>
  <si>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</si>
  <si>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</si>
  <si>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</si>
  <si>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</si>
  <si>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</si>
  <si>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</si>
  <si>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</si>
  <si>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</si>
  <si>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</si>
  <si>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</si>
  <si>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</si>
  <si>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</si>
  <si>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</si>
  <si>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</si>
  <si>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</si>
  <si>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</si>
  <si>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</si>
  <si>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</si>
  <si>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</si>
  <si>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</si>
  <si>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</si>
  <si>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</si>
  <si>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</si>
  <si>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</si>
  <si>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</si>
  <si>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</si>
  <si>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</si>
  <si>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</si>
  <si>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</si>
  <si>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</si>
  <si>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</si>
  <si>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</si>
  <si>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</si>
  <si>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</si>
  <si>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</si>
  <si>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</si>
  <si>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</si>
  <si>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</si>
  <si>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</si>
  <si>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</si>
  <si>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</si>
  <si>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</si>
  <si>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</si>
  <si>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</si>
  <si>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</si>
  <si>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</si>
  <si>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</si>
  <si>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</si>
  <si>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</si>
  <si>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</si>
  <si>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</si>
  <si>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</si>
  <si>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</si>
  <si>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</si>
  <si>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</si>
  <si>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</si>
  <si>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</si>
  <si>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</si>
  <si>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</si>
  <si>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</si>
  <si>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</si>
  <si>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</si>
  <si>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</si>
  <si>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</si>
  <si>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</si>
  <si>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</si>
  <si>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</si>
  <si>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</si>
  <si>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</si>
  <si>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</si>
  <si>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</si>
  <si>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</si>
  <si>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</si>
  <si>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</si>
  <si>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</si>
  <si>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</si>
  <si>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</si>
  <si>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</si>
  <si>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</si>
  <si>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</si>
  <si>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</si>
  <si>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</si>
  <si>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</si>
  <si>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</si>
  <si>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</si>
  <si>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</si>
  <si>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</si>
  <si>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</si>
  <si>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</si>
  <si>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</si>
  <si>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</si>
  <si>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</si>
  <si>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</si>
  <si>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</si>
  <si>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</si>
  <si>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</si>
  <si>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</si>
  <si>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</si>
  <si>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</si>
  <si>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</si>
  <si>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</si>
  <si>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</si>
  <si>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</si>
  <si>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</si>
  <si>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</si>
  <si>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</si>
  <si>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</si>
  <si>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</si>
  <si>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</si>
  <si>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</si>
  <si>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</si>
  <si>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</si>
  <si>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</si>
  <si>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</si>
  <si>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</si>
  <si>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</si>
  <si>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</si>
  <si>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</si>
  <si>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</si>
  <si>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</si>
  <si>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</si>
  <si>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</si>
  <si>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</si>
  <si>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</si>
  <si>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</si>
  <si>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</si>
  <si>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</si>
  <si>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</si>
  <si>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</si>
  <si>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</si>
  <si>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</si>
  <si>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</si>
  <si>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</si>
  <si>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</si>
  <si>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</si>
  <si>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</si>
  <si>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</si>
  <si>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</si>
  <si>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</si>
  <si>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</si>
  <si>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</si>
  <si>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</si>
  <si>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</si>
  <si>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</si>
  <si>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</si>
  <si>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</si>
  <si>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</si>
  <si>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</si>
  <si>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</si>
  <si>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</si>
  <si>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</si>
  <si>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</si>
  <si>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</si>
  <si>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</si>
  <si>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</si>
  <si>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</si>
  <si>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</si>
  <si>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</si>
  <si>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</si>
  <si>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</si>
  <si>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</si>
  <si>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</si>
  <si>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</si>
  <si>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</si>
  <si>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</si>
  <si>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</si>
  <si>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</si>
  <si>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</si>
  <si>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</si>
  <si>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</si>
  <si>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</si>
  <si>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</si>
  <si>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</si>
  <si>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</si>
  <si>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</si>
  <si>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</si>
  <si>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</si>
  <si>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</si>
  <si>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</si>
  <si>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</si>
  <si>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</si>
  <si>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</si>
  <si>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</si>
  <si>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</si>
  <si>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</si>
  <si>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</si>
  <si>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</si>
  <si>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</si>
  <si>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</si>
  <si>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</si>
  <si>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</si>
  <si>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</si>
  <si>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</si>
  <si>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</si>
  <si>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</si>
  <si>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</si>
  <si>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</si>
  <si>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</si>
  <si>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</si>
  <si>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</si>
  <si>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</si>
  <si>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</si>
  <si>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</si>
  <si>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</si>
  <si>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</si>
  <si>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</si>
  <si>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</si>
  <si>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</si>
  <si>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</si>
  <si>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</si>
  <si>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</si>
  <si>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</si>
  <si>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</si>
  <si>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</si>
  <si>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</si>
  <si>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</si>
  <si>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</si>
  <si>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</si>
  <si>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</si>
  <si>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</si>
  <si>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</si>
  <si>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</si>
  <si>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</si>
  <si>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</si>
  <si>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</si>
  <si>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</si>
  <si>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</si>
  <si>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</si>
  <si>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</si>
  <si>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</si>
  <si>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</si>
  <si>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</si>
  <si>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</si>
  <si>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</si>
  <si>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</si>
  <si>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</si>
  <si>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</si>
  <si>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</si>
  <si>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</si>
  <si>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</si>
  <si>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</si>
  <si>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</si>
  <si>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</si>
  <si>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</si>
  <si>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</si>
  <si>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</si>
  <si>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</si>
  <si>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</si>
  <si>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</si>
  <si>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</si>
  <si>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</si>
  <si>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</si>
  <si>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</si>
  <si>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</si>
  <si>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</si>
  <si>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</si>
  <si>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</si>
  <si>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</si>
  <si>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</si>
  <si>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</si>
  <si>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</si>
  <si>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</si>
  <si>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</si>
  <si>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</si>
  <si>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</si>
  <si>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</si>
  <si>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</si>
  <si>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</si>
  <si>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</si>
  <si>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</si>
  <si>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</si>
  <si>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</si>
  <si>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</si>
  <si>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</si>
  <si>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</si>
  <si>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</si>
  <si>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</si>
  <si>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</si>
  <si>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</si>
  <si>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</si>
  <si>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</si>
  <si>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</si>
  <si>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</si>
  <si>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</si>
  <si>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</si>
  <si>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</si>
  <si>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</si>
  <si>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</si>
  <si>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</si>
  <si>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</si>
  <si>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</si>
  <si>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</si>
  <si>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</si>
  <si>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</si>
  <si>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</si>
  <si>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</si>
  <si>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</si>
  <si>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</si>
  <si>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</si>
  <si>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</si>
  <si>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</si>
  <si>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</si>
  <si>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</si>
  <si>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</si>
  <si>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</si>
  <si>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</si>
  <si>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</si>
  <si>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</si>
  <si>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</si>
  <si>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</si>
  <si>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</si>
  <si>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</si>
  <si>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</si>
  <si>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</si>
  <si>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</si>
  <si>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</si>
  <si>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</si>
  <si>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</si>
  <si>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</si>
  <si>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</si>
  <si>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</si>
  <si>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</si>
  <si>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</si>
  <si>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</si>
  <si>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</si>
  <si>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</si>
  <si>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</si>
  <si>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</si>
  <si>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</si>
  <si>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</si>
  <si>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</si>
  <si>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</si>
  <si>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</si>
  <si>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</si>
  <si>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</si>
  <si>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</si>
  <si>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</si>
  <si>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</si>
  <si>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</si>
  <si>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</si>
  <si>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</si>
  <si>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</si>
  <si>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</si>
  <si>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</si>
  <si>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</si>
  <si>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</si>
  <si>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</si>
  <si>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</si>
  <si>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</si>
  <si>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</si>
  <si>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</si>
  <si>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</si>
  <si>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</si>
  <si>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</si>
  <si>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</si>
  <si>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</si>
  <si>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</si>
  <si>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</si>
  <si>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</si>
  <si>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</si>
  <si>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</si>
  <si>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</si>
  <si>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</si>
  <si>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</si>
  <si>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</si>
  <si>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</si>
  <si>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</si>
  <si>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</si>
  <si>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</si>
  <si>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</si>
  <si>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</si>
  <si>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</si>
  <si>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</si>
  <si>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</si>
  <si>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</si>
  <si>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</si>
  <si>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</si>
  <si>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</si>
  <si>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</si>
  <si>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</si>
  <si>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</si>
  <si>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</si>
  <si>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</si>
  <si>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</si>
  <si>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</si>
  <si>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</si>
  <si>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</si>
  <si>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</si>
  <si>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</si>
  <si>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</si>
  <si>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</si>
  <si>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</si>
  <si>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</si>
  <si>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</si>
  <si>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</si>
  <si>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</si>
  <si>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</si>
  <si>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</si>
  <si>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</si>
  <si>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</si>
  <si>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</si>
  <si>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</si>
  <si>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</si>
  <si>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</si>
  <si>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</si>
  <si>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</si>
  <si>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</si>
  <si>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</si>
  <si>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</si>
  <si>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</si>
  <si>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</si>
  <si>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</si>
  <si>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</si>
  <si>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</si>
  <si>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</si>
  <si>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</si>
  <si>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</si>
  <si>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</si>
  <si>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</si>
  <si>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</si>
  <si>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</si>
  <si>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</si>
  <si>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Richard Beatty</t>
  </si>
  <si>
    <t>Deputy Chief Probation Officer</t>
  </si>
  <si>
    <t>(530) 934-1645</t>
  </si>
  <si>
    <t>rbeatty@countyofglenn.net</t>
  </si>
  <si>
    <t>Intake/Assessment/Diversion/Informal Probation</t>
  </si>
  <si>
    <t xml:space="preserve">45 cases in the section above were dismissed/closed at intake.  </t>
  </si>
  <si>
    <t>As has been the case in years past, the numbers of youth referred to juvenile court for formal proceedings has gradually decreased.  Considerable effort is placed upon engaging youth at the earliest possible stages to prevent further penetration into the Juvenile Justice System.  Other county based service providers have been trained in evidence based practices (the same Probation is trained in) which further enhances the consistency of service delivery.</t>
  </si>
  <si>
    <t>Funds provided pay for a juvenile probation officers to assist in theintake, assessment, and supervision of youth identified as at risk of juvenile delinquency.  The majority of youth served fall between the ages of 13-17 years of age and are typically first-time offenders.  In most of the cases referred to the probation department, youth are assessed for their risks/needs and ultimately placed on a period of supervision, typically between 3-6 months.  In most cases, the youth complete the program successfully and no further action is necessary.  For the last program year, our average daily population at juvenile hall has been four minors in custody.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</si>
</sst>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beatty@countyofglenn.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22" activePane="bottomLeft" state="frozen"/>
      <selection pane="bottomLeft" activeCell="D29" sqref="D29:J29"/>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415</v>
      </c>
      <c r="B24" s="266"/>
      <c r="C24" s="266"/>
      <c r="D24" s="266"/>
      <c r="E24" s="267"/>
      <c r="F24" s="268">
        <v>44834</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Glenn</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Glenn</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Glenn</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Glenn</v>
      </c>
    </row>
    <row r="2" spans="1:2" x14ac:dyDescent="0.2">
      <c r="A2" t="s">
        <v>541</v>
      </c>
      <c r="B2" s="25">
        <f>Reportdate</f>
        <v>44834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Richard Beatty</v>
      </c>
    </row>
    <row r="10" spans="1:2" x14ac:dyDescent="0.2">
      <c r="A10" t="s">
        <v>218</v>
      </c>
      <c r="B10" t="str">
        <f>primarytitle</f>
        <v>Deputy Chief Probation Officer</v>
      </c>
    </row>
    <row r="11" spans="1:2" x14ac:dyDescent="0.2">
      <c r="A11" t="s">
        <v>217</v>
      </c>
      <c r="B11" t="str">
        <f>primphone</f>
        <v>(530) 934-1645</v>
      </c>
    </row>
    <row r="12" spans="1:2" x14ac:dyDescent="0.2">
      <c r="A12" t="s">
        <v>193</v>
      </c>
      <c r="B12" s="10" t="str">
        <f>preemail</f>
        <v>rbeatty@countyofglenn.net</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Glenn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Glenn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Glenn</v>
      </c>
      <c r="B2" s="25">
        <f>Reportdate</f>
        <v>44834</v>
      </c>
      <c r="C2" s="24" t="e">
        <f>Chief</f>
        <v>#REF!</v>
      </c>
      <c r="D2" t="e">
        <f>Chiefphone2</f>
        <v>#REF!</v>
      </c>
      <c r="E2" s="10" t="e">
        <f>Address</f>
        <v>#REF!</v>
      </c>
      <c r="F2" s="10" t="e">
        <f>City</f>
        <v>#REF!</v>
      </c>
      <c r="G2" s="9" t="e">
        <f>ZIP</f>
        <v>#REF!</v>
      </c>
      <c r="H2" s="10" t="e">
        <f>Chiefemail2</f>
        <v>#REF!</v>
      </c>
      <c r="I2" t="str">
        <f>primcontact</f>
        <v>Richard Beatty</v>
      </c>
      <c r="J2" t="str">
        <f>primarytitle</f>
        <v>Deputy Chief Probation Officer</v>
      </c>
      <c r="K2" t="str">
        <f>primphone</f>
        <v>(530) 934-1645</v>
      </c>
      <c r="L2" s="10" t="str">
        <f>preemail</f>
        <v>rbeatty@countyofglenn.net</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Glenn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Glenn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M17" sqref="M1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Glenn</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20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16</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9</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7" activePane="bottomLeft" state="frozen"/>
      <selection activeCell="B1" sqref="B1"/>
      <selection pane="bottomLeft" activeCell="N37" sqref="N37"/>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Glenn</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9</v>
      </c>
      <c r="K7" s="360"/>
      <c r="L7" s="45"/>
      <c r="M7" s="45"/>
      <c r="N7" s="45"/>
      <c r="O7" s="92"/>
    </row>
    <row r="8" spans="1:37" ht="14.1" customHeight="1" x14ac:dyDescent="0.2">
      <c r="A8" s="91"/>
      <c r="B8" s="128"/>
      <c r="C8" s="128"/>
      <c r="D8" s="353" t="s">
        <v>890</v>
      </c>
      <c r="E8" s="354"/>
      <c r="F8" s="354"/>
      <c r="G8" s="354"/>
      <c r="H8" s="354"/>
      <c r="I8" s="355"/>
      <c r="J8" s="361">
        <v>6</v>
      </c>
      <c r="K8" s="362"/>
      <c r="L8" s="125"/>
      <c r="M8" s="125"/>
      <c r="N8" s="125"/>
      <c r="O8" s="126"/>
      <c r="P8" s="214"/>
    </row>
    <row r="9" spans="1:37" ht="14.1" customHeight="1" x14ac:dyDescent="0.2">
      <c r="A9" s="91"/>
      <c r="B9" s="128"/>
      <c r="C9" s="128"/>
      <c r="D9" s="356" t="s">
        <v>827</v>
      </c>
      <c r="E9" s="357"/>
      <c r="F9" s="357"/>
      <c r="G9" s="357"/>
      <c r="H9" s="357"/>
      <c r="I9" s="358"/>
      <c r="J9" s="363">
        <f>SUM(I7:J8)</f>
        <v>15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4</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12</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10</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6</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16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12</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M26" sqref="M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Glenn</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15</v>
      </c>
      <c r="H9" s="388"/>
      <c r="I9" s="183"/>
    </row>
    <row r="10" spans="1:21" ht="15" x14ac:dyDescent="0.2">
      <c r="A10" s="165"/>
      <c r="B10" s="206"/>
      <c r="C10" s="399" t="s">
        <v>872</v>
      </c>
      <c r="D10" s="399"/>
      <c r="E10" s="399"/>
      <c r="F10" s="399"/>
      <c r="G10" s="397">
        <v>93</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108</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934</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abSelected="1"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Glenn</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935</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24" zoomScaleNormal="100" workbookViewId="0">
      <selection activeCell="J115" sqref="J1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Glenn</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Glenn</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Glenn</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Glenn</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Glenn</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Glenn</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Glenn</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Glenn</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Glenn</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Glenn</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Glenn</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Glenn</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Glenn</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Glenn</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Glenn</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Glenn</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Glenn</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A23" sqref="A23:J54"/>
    </sheetView>
  </sheetViews>
  <sheetFormatPr defaultRowHeight="12.75" x14ac:dyDescent="0.2"/>
  <sheetData>
    <row r="1" spans="1:10" ht="15.75" x14ac:dyDescent="0.25">
      <c r="A1" s="350" t="s">
        <v>848</v>
      </c>
      <c r="B1" s="351"/>
      <c r="C1" s="351"/>
      <c r="D1" s="351"/>
      <c r="E1" s="351"/>
      <c r="F1" s="351"/>
      <c r="G1" s="351"/>
      <c r="H1" s="348" t="str">
        <f>'CONTACT INFORMATION'!$A$24</f>
        <v>Glenn</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t="s">
        <v>933</v>
      </c>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t="s">
        <v>489</v>
      </c>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v>121776</v>
      </c>
      <c r="F8" s="451"/>
      <c r="G8" s="451">
        <v>112280</v>
      </c>
      <c r="H8" s="451"/>
      <c r="I8" s="452"/>
      <c r="J8" s="452"/>
    </row>
    <row r="9" spans="1:10" x14ac:dyDescent="0.2">
      <c r="A9" s="447" t="s">
        <v>528</v>
      </c>
      <c r="B9" s="448"/>
      <c r="C9" s="448"/>
      <c r="D9" s="449"/>
      <c r="E9" s="434">
        <v>5036</v>
      </c>
      <c r="F9" s="434"/>
      <c r="G9" s="435">
        <v>15229</v>
      </c>
      <c r="H9" s="435"/>
      <c r="I9" s="450"/>
      <c r="J9" s="450"/>
    </row>
    <row r="10" spans="1:10" x14ac:dyDescent="0.2">
      <c r="A10" s="443" t="s">
        <v>529</v>
      </c>
      <c r="B10" s="444"/>
      <c r="C10" s="444"/>
      <c r="D10" s="445"/>
      <c r="E10" s="451"/>
      <c r="F10" s="451"/>
      <c r="G10" s="451">
        <v>3313</v>
      </c>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126812</v>
      </c>
      <c r="F18" s="439"/>
      <c r="G18" s="439">
        <f>SUM(G8:G17)</f>
        <v>130822</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t="s">
        <v>936</v>
      </c>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Glenn</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Glenn</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Glenn</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Glenn</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Glenn</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Glenn</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Glenn</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Glenn</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Glenn</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Glenn</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Glenn</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Glenn</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Glenn</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Glenn</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Glenn</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0</v>
      </c>
      <c r="E10" s="130"/>
      <c r="F10" s="39"/>
      <c r="G10" s="569" t="s">
        <v>847</v>
      </c>
      <c r="H10" s="569"/>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15</v>
      </c>
      <c r="E17" s="39"/>
      <c r="F17" s="39"/>
      <c r="G17" s="564" t="s">
        <v>847</v>
      </c>
      <c r="H17" s="564"/>
      <c r="I17" s="565"/>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16</v>
      </c>
      <c r="E21" s="39"/>
      <c r="F21" s="39"/>
      <c r="G21" s="564" t="s">
        <v>847</v>
      </c>
      <c r="H21" s="564"/>
      <c r="I21" s="565"/>
      <c r="J21" s="173">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108</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Brandon Thompson</cp:lastModifiedBy>
  <cp:lastPrinted>2018-08-28T17:54:34Z</cp:lastPrinted>
  <dcterms:created xsi:type="dcterms:W3CDTF">2010-06-09T19:05:00Z</dcterms:created>
  <dcterms:modified xsi:type="dcterms:W3CDTF">2022-09-30T21:36:36Z</dcterms:modified>
</cp:coreProperties>
</file>